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Отчет" sheetId="1" r:id="rId1"/>
  </sheets>
  <calcPr calcId="125725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J17" i="1"/>
  <c r="M25" l="1"/>
  <c r="K25"/>
  <c r="E25"/>
  <c r="B25"/>
  <c r="M24"/>
  <c r="K24"/>
  <c r="E24"/>
  <c r="M23"/>
  <c r="K23"/>
  <c r="E23"/>
  <c r="B23"/>
  <c r="M22"/>
  <c r="K22"/>
  <c r="E22"/>
  <c r="M21"/>
  <c r="B21"/>
  <c r="M20"/>
  <c r="M19"/>
  <c r="K19"/>
  <c r="E19"/>
  <c r="B19"/>
  <c r="M18"/>
  <c r="K18"/>
  <c r="E18"/>
  <c r="M17"/>
  <c r="E17"/>
  <c r="B17"/>
  <c r="M15"/>
  <c r="E15"/>
  <c r="M14"/>
  <c r="K14"/>
  <c r="E14"/>
  <c r="B14"/>
  <c r="M13"/>
  <c r="K13"/>
  <c r="E13"/>
  <c r="M12"/>
  <c r="K12"/>
  <c r="E12"/>
  <c r="B12"/>
  <c r="M11"/>
  <c r="K11"/>
  <c r="E11"/>
  <c r="M10"/>
  <c r="L10"/>
  <c r="K10"/>
  <c r="I10"/>
  <c r="H10"/>
  <c r="G10"/>
  <c r="F10"/>
  <c r="E10"/>
  <c r="D10"/>
  <c r="C10"/>
  <c r="B10"/>
  <c r="G9"/>
  <c r="F9"/>
  <c r="E9"/>
  <c r="D9"/>
  <c r="K8"/>
  <c r="J8"/>
  <c r="I8"/>
  <c r="F8"/>
  <c r="D8"/>
  <c r="M7"/>
  <c r="L7"/>
  <c r="I7"/>
  <c r="H7"/>
  <c r="D7"/>
  <c r="C7"/>
  <c r="L6"/>
  <c r="H6"/>
  <c r="C6"/>
  <c r="B6"/>
  <c r="A6"/>
</calcChain>
</file>

<file path=xl/sharedStrings.xml><?xml version="1.0" encoding="utf-8"?>
<sst xmlns="http://schemas.openxmlformats.org/spreadsheetml/2006/main" count="24" uniqueCount="23">
  <si>
    <t xml:space="preserve">СВЕДЕНИЯ
о поступлении средств на специальные избирательные счета кандидатов и расходовании этих средств , подлежащие обязательному размещению в информационно-телекоммуникационной сети "Интернет"  
(на основании данных, предоставленных  Пермским отделением № 6984 Волго - Вятского банка ПАО Сбербанк) </t>
  </si>
  <si>
    <t xml:space="preserve">Выборы депутатов Законодательного Собрания Пермского края пятого созыва </t>
  </si>
  <si>
    <t>Одномандатный избирательный округ № 5</t>
  </si>
  <si>
    <t>В руб.</t>
  </si>
  <si>
    <t>1</t>
  </si>
  <si>
    <t>1.</t>
  </si>
  <si>
    <t>2.</t>
  </si>
  <si>
    <t>3.</t>
  </si>
  <si>
    <t>4.</t>
  </si>
  <si>
    <t>5.</t>
  </si>
  <si>
    <t>ООО «РТК «НОВЫЕ ТЕХНОЛОГИИ»</t>
  </si>
  <si>
    <t>6.</t>
  </si>
  <si>
    <t>7.</t>
  </si>
  <si>
    <t>По состоянию на 19.08.2026*</t>
  </si>
  <si>
    <t>* В Сведениях отражены финансовые операции, совершенные до 19.08.2026.</t>
  </si>
  <si>
    <t xml:space="preserve">Изг. и распр.печатных и иных агитационных материалов </t>
  </si>
  <si>
    <t>Медведев                       
Сергей Петрович</t>
  </si>
  <si>
    <t>Авакян                             
Давид Рубенович</t>
  </si>
  <si>
    <t>Денисов                             
Олег Юрьевич</t>
  </si>
  <si>
    <t>Овсянников                      
Олег Владимирович</t>
  </si>
  <si>
    <t>Овчинников                         
Алексей Александрович</t>
  </si>
  <si>
    <t>Стенно                                  
Сергей Петрович</t>
  </si>
  <si>
    <t>Степанова                              
Марина Александровна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</si>
</sst>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color theme="1"/>
      <name val="Calibri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rgb="FFCCCCFF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4" fontId="6" fillId="4" borderId="1" xfId="0" applyNumberFormat="1" applyFont="1" applyFill="1" applyBorder="1" applyAlignment="1">
      <alignment horizontal="center" vertical="top"/>
    </xf>
    <xf numFmtId="1" fontId="6" fillId="4" borderId="1" xfId="0" applyNumberFormat="1" applyFont="1" applyFill="1" applyBorder="1" applyAlignment="1">
      <alignment horizontal="center" vertical="top"/>
    </xf>
    <xf numFmtId="164" fontId="6" fillId="4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4" fontId="5" fillId="2" borderId="1" xfId="0" applyNumberFormat="1" applyFont="1" applyFill="1" applyBorder="1" applyAlignment="1">
      <alignment horizontal="center" vertical="top"/>
    </xf>
    <xf numFmtId="1" fontId="5" fillId="2" borderId="1" xfId="0" applyNumberFormat="1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center" vertical="top"/>
    </xf>
    <xf numFmtId="0" fontId="1" fillId="0" borderId="0" xfId="0" applyFont="1" applyAlignment="1">
      <alignment vertical="top" wrapText="1"/>
    </xf>
    <xf numFmtId="0" fontId="7" fillId="5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6" fillId="4" borderId="5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 vertical="top" wrapText="1"/>
    </xf>
    <xf numFmtId="0" fontId="6" fillId="4" borderId="5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4" fontId="6" fillId="4" borderId="5" xfId="0" applyNumberFormat="1" applyFont="1" applyFill="1" applyBorder="1" applyAlignment="1">
      <alignment horizontal="center" vertical="top"/>
    </xf>
    <xf numFmtId="4" fontId="6" fillId="4" borderId="6" xfId="0" applyNumberFormat="1" applyFont="1" applyFill="1" applyBorder="1" applyAlignment="1">
      <alignment horizontal="center" vertical="top"/>
    </xf>
    <xf numFmtId="4" fontId="6" fillId="4" borderId="5" xfId="0" applyNumberFormat="1" applyFont="1" applyFill="1" applyBorder="1" applyAlignment="1">
      <alignment horizontal="center" vertical="top" wrapText="1"/>
    </xf>
    <xf numFmtId="4" fontId="6" fillId="4" borderId="6" xfId="0" applyNumberFormat="1" applyFont="1" applyFill="1" applyBorder="1" applyAlignment="1">
      <alignment horizontal="center" vertical="top" wrapText="1"/>
    </xf>
    <xf numFmtId="1" fontId="6" fillId="4" borderId="5" xfId="0" applyNumberFormat="1" applyFont="1" applyFill="1" applyBorder="1" applyAlignment="1">
      <alignment horizontal="center" vertical="top"/>
    </xf>
    <xf numFmtId="1" fontId="6" fillId="4" borderId="6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5F5F5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W26"/>
  <sheetViews>
    <sheetView showGridLines="0" tabSelected="1" view="pageBreakPreview" zoomScale="70" zoomScaleNormal="100" zoomScalePageLayoutView="70" workbookViewId="0">
      <selection activeCell="D31" sqref="D31"/>
    </sheetView>
  </sheetViews>
  <sheetFormatPr defaultColWidth="8.81640625" defaultRowHeight="15.5"/>
  <cols>
    <col min="1" max="1" width="8.1796875" style="1" customWidth="1"/>
    <col min="2" max="2" width="27" style="1" customWidth="1"/>
    <col min="3" max="4" width="15.81640625" style="1" customWidth="1"/>
    <col min="5" max="5" width="22.7265625" style="1" customWidth="1"/>
    <col min="6" max="6" width="15.81640625" style="1" customWidth="1"/>
    <col min="7" max="7" width="12.7265625" style="1" customWidth="1"/>
    <col min="8" max="8" width="15.81640625" style="1" customWidth="1"/>
    <col min="9" max="9" width="13.1796875" style="1" customWidth="1"/>
    <col min="10" max="10" width="15.81640625" style="1" customWidth="1"/>
    <col min="11" max="11" width="26.36328125" style="1" customWidth="1"/>
    <col min="12" max="12" width="15.81640625" style="1" customWidth="1"/>
    <col min="13" max="13" width="17.1796875" style="1" customWidth="1"/>
    <col min="14" max="14" width="9.1796875" style="1" customWidth="1"/>
    <col min="15" max="257" width="8.81640625" style="1" customWidth="1"/>
  </cols>
  <sheetData>
    <row r="1" spans="1:13" ht="63.6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5.75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.75" customHeight="1">
      <c r="A3" s="2"/>
      <c r="B3" s="2"/>
      <c r="C3" s="21" t="s">
        <v>2</v>
      </c>
      <c r="D3" s="21"/>
      <c r="E3" s="21"/>
      <c r="F3" s="21"/>
      <c r="G3" s="21"/>
      <c r="H3" s="21"/>
      <c r="I3" s="21"/>
      <c r="J3" s="21"/>
      <c r="K3" s="21"/>
      <c r="M3" s="2"/>
    </row>
    <row r="4" spans="1:13">
      <c r="L4" s="3"/>
      <c r="M4" s="4" t="s">
        <v>13</v>
      </c>
    </row>
    <row r="5" spans="1:13">
      <c r="M5" s="5" t="s">
        <v>3</v>
      </c>
    </row>
    <row r="6" spans="1:13" ht="24" customHeight="1">
      <c r="A6" s="22" t="str">
        <f>"№
п/п"</f>
        <v>№
п/п</v>
      </c>
      <c r="B6" s="22" t="str">
        <f>"Фамилия, имя, отчество кандидата"</f>
        <v>Фамилия, имя, отчество кандидата</v>
      </c>
      <c r="C6" s="23" t="str">
        <f>"Поступило средств"</f>
        <v>Поступило средств</v>
      </c>
      <c r="D6" s="23"/>
      <c r="E6" s="23"/>
      <c r="F6" s="23"/>
      <c r="G6" s="23"/>
      <c r="H6" s="23" t="str">
        <f>"Израсходовано средств"</f>
        <v>Израсходовано средств</v>
      </c>
      <c r="I6" s="23"/>
      <c r="J6" s="23"/>
      <c r="K6" s="23"/>
      <c r="L6" s="23" t="str">
        <f>"Возвращено средств"</f>
        <v>Возвращено средств</v>
      </c>
      <c r="M6" s="23"/>
    </row>
    <row r="7" spans="1:13" ht="44.5" customHeight="1">
      <c r="A7" s="22"/>
      <c r="B7" s="22"/>
      <c r="C7" s="23" t="str">
        <f>"всего"</f>
        <v>всего</v>
      </c>
      <c r="D7" s="23" t="str">
        <f>"из них"</f>
        <v>из них</v>
      </c>
      <c r="E7" s="23"/>
      <c r="F7" s="23"/>
      <c r="G7" s="23"/>
      <c r="H7" s="23" t="str">
        <f>"всего"</f>
        <v>всего</v>
      </c>
      <c r="I7" s="24" t="str">
        <f>"из них финансовые операции по расходованию средств на сумму, превышающую 50 тыс. рублей"</f>
        <v>из них финансовые операции по расходованию средств на сумму, превышающую 50 тыс. рублей</v>
      </c>
      <c r="J7" s="25"/>
      <c r="K7" s="26"/>
      <c r="L7" s="23" t="str">
        <f>"сумма, руб."</f>
        <v>сумма, руб.</v>
      </c>
      <c r="M7" s="27" t="str">
        <f>"основание возврата"</f>
        <v>основание возврата</v>
      </c>
    </row>
    <row r="8" spans="1:13" ht="56.5" customHeight="1">
      <c r="A8" s="22"/>
      <c r="B8" s="22"/>
      <c r="C8" s="22"/>
      <c r="D8" s="24" t="str">
        <f>"пожертвования от юридических лиц на сумму, превышающую 25 тыс. рублей"</f>
        <v>пожертвования от юридических лиц на сумму, превышающую 25 тыс. рублей</v>
      </c>
      <c r="E8" s="26"/>
      <c r="F8" s="24" t="str">
        <f>"пожертвования от граждан на сумму, превышающую  20 тыс. рублей"</f>
        <v>пожертвования от граждан на сумму, превышающую  20 тыс. рублей</v>
      </c>
      <c r="G8" s="26"/>
      <c r="H8" s="23"/>
      <c r="I8" s="27" t="str">
        <f>"дата операции"</f>
        <v>дата операции</v>
      </c>
      <c r="J8" s="23" t="str">
        <f>"сумма, руб."</f>
        <v>сумма, руб.</v>
      </c>
      <c r="K8" s="27" t="str">
        <f>"назначение платежа"</f>
        <v>назначение платежа</v>
      </c>
      <c r="L8" s="23"/>
      <c r="M8" s="28"/>
    </row>
    <row r="9" spans="1:13" ht="46.5" customHeight="1">
      <c r="A9" s="22"/>
      <c r="B9" s="22"/>
      <c r="C9" s="22"/>
      <c r="D9" s="7" t="str">
        <f>"сумма, руб."</f>
        <v>сумма, руб.</v>
      </c>
      <c r="E9" s="6" t="str">
        <f>"наименование юридического лица"</f>
        <v>наименование юридического лица</v>
      </c>
      <c r="F9" s="7" t="str">
        <f>"сумма, руб."</f>
        <v>сумма, руб.</v>
      </c>
      <c r="G9" s="7" t="str">
        <f>"кол-во граждан"</f>
        <v>кол-во граждан</v>
      </c>
      <c r="H9" s="23"/>
      <c r="I9" s="29"/>
      <c r="J9" s="23"/>
      <c r="K9" s="29"/>
      <c r="L9" s="23"/>
      <c r="M9" s="29"/>
    </row>
    <row r="10" spans="1:13">
      <c r="A10" s="8" t="s">
        <v>4</v>
      </c>
      <c r="B10" s="8" t="str">
        <f>"2"</f>
        <v>2</v>
      </c>
      <c r="C10" s="8" t="str">
        <f>"3"</f>
        <v>3</v>
      </c>
      <c r="D10" s="8" t="str">
        <f>"4"</f>
        <v>4</v>
      </c>
      <c r="E10" s="8" t="str">
        <f>"5"</f>
        <v>5</v>
      </c>
      <c r="F10" s="8" t="str">
        <f>"6"</f>
        <v>6</v>
      </c>
      <c r="G10" s="8" t="str">
        <f>"7"</f>
        <v>7</v>
      </c>
      <c r="H10" s="8" t="str">
        <f>"8"</f>
        <v>8</v>
      </c>
      <c r="I10" s="8" t="str">
        <f>"9"</f>
        <v>9</v>
      </c>
      <c r="J10" s="8">
        <v>10</v>
      </c>
      <c r="K10" s="8" t="str">
        <f>"11"</f>
        <v>11</v>
      </c>
      <c r="L10" s="8" t="str">
        <f>"12"</f>
        <v>12</v>
      </c>
      <c r="M10" s="8" t="str">
        <f>"13"</f>
        <v>13</v>
      </c>
    </row>
    <row r="11" spans="1:13" ht="31">
      <c r="A11" s="9" t="s">
        <v>5</v>
      </c>
      <c r="B11" s="10" t="s">
        <v>17</v>
      </c>
      <c r="C11" s="11"/>
      <c r="D11" s="11"/>
      <c r="E11" s="9" t="str">
        <f>""</f>
        <v/>
      </c>
      <c r="F11" s="11"/>
      <c r="G11" s="12"/>
      <c r="H11" s="11"/>
      <c r="I11" s="13"/>
      <c r="J11" s="11"/>
      <c r="K11" s="9" t="str">
        <f>""</f>
        <v/>
      </c>
      <c r="L11" s="11"/>
      <c r="M11" s="9" t="str">
        <f>""</f>
        <v/>
      </c>
    </row>
    <row r="12" spans="1:13" ht="19.5" customHeight="1">
      <c r="A12" s="7"/>
      <c r="B12" s="14" t="str">
        <f>"Итого по кандидату"</f>
        <v>Итого по кандидату</v>
      </c>
      <c r="C12" s="15">
        <v>0</v>
      </c>
      <c r="D12" s="15">
        <v>0</v>
      </c>
      <c r="E12" s="7" t="str">
        <f>""</f>
        <v/>
      </c>
      <c r="F12" s="15">
        <v>0</v>
      </c>
      <c r="G12" s="16"/>
      <c r="H12" s="15">
        <v>0</v>
      </c>
      <c r="I12" s="17"/>
      <c r="J12" s="15">
        <v>0</v>
      </c>
      <c r="K12" s="7" t="str">
        <f>""</f>
        <v/>
      </c>
      <c r="L12" s="15">
        <v>0</v>
      </c>
      <c r="M12" s="7" t="str">
        <f>""</f>
        <v/>
      </c>
    </row>
    <row r="13" spans="1:13" ht="31">
      <c r="A13" s="9" t="s">
        <v>6</v>
      </c>
      <c r="B13" s="10" t="s">
        <v>18</v>
      </c>
      <c r="C13" s="11"/>
      <c r="D13" s="11"/>
      <c r="E13" s="9" t="str">
        <f>""</f>
        <v/>
      </c>
      <c r="F13" s="11"/>
      <c r="G13" s="12"/>
      <c r="H13" s="11"/>
      <c r="I13" s="13"/>
      <c r="J13" s="11"/>
      <c r="K13" s="9" t="str">
        <f>""</f>
        <v/>
      </c>
      <c r="L13" s="11"/>
      <c r="M13" s="9" t="str">
        <f>""</f>
        <v/>
      </c>
    </row>
    <row r="14" spans="1:13" ht="20.149999999999999" customHeight="1">
      <c r="A14" s="7"/>
      <c r="B14" s="14" t="str">
        <f>"Итого по кандидату"</f>
        <v>Итого по кандидату</v>
      </c>
      <c r="C14" s="15">
        <v>0</v>
      </c>
      <c r="D14" s="15">
        <v>0</v>
      </c>
      <c r="E14" s="7" t="str">
        <f>""</f>
        <v/>
      </c>
      <c r="F14" s="15">
        <v>0</v>
      </c>
      <c r="G14" s="16"/>
      <c r="H14" s="15">
        <v>0</v>
      </c>
      <c r="I14" s="17"/>
      <c r="J14" s="15">
        <v>0</v>
      </c>
      <c r="K14" s="7" t="str">
        <f>""</f>
        <v/>
      </c>
      <c r="L14" s="15">
        <v>0</v>
      </c>
      <c r="M14" s="7" t="str">
        <f>""</f>
        <v/>
      </c>
    </row>
    <row r="15" spans="1:13" ht="28.5" customHeight="1">
      <c r="A15" s="31" t="s">
        <v>7</v>
      </c>
      <c r="B15" s="33" t="s">
        <v>16</v>
      </c>
      <c r="C15" s="37">
        <v>170000</v>
      </c>
      <c r="D15" s="35"/>
      <c r="E15" s="31" t="str">
        <f>""</f>
        <v/>
      </c>
      <c r="F15" s="35"/>
      <c r="G15" s="39"/>
      <c r="H15" s="35">
        <v>184527</v>
      </c>
      <c r="I15" s="13">
        <v>46239</v>
      </c>
      <c r="J15" s="11">
        <v>114912</v>
      </c>
      <c r="K15" s="19" t="s">
        <v>15</v>
      </c>
      <c r="L15" s="35"/>
      <c r="M15" s="31" t="str">
        <f>""</f>
        <v/>
      </c>
    </row>
    <row r="16" spans="1:13" ht="28.5" customHeight="1">
      <c r="A16" s="32"/>
      <c r="B16" s="34"/>
      <c r="C16" s="38"/>
      <c r="D16" s="36"/>
      <c r="E16" s="32"/>
      <c r="F16" s="36"/>
      <c r="G16" s="40"/>
      <c r="H16" s="36"/>
      <c r="I16" s="13">
        <v>46243</v>
      </c>
      <c r="J16" s="11">
        <v>69615</v>
      </c>
      <c r="K16" s="19" t="s">
        <v>15</v>
      </c>
      <c r="L16" s="36"/>
      <c r="M16" s="32"/>
    </row>
    <row r="17" spans="1:13" ht="20.149999999999999" customHeight="1">
      <c r="A17" s="7"/>
      <c r="B17" s="14" t="str">
        <f>"Итого по кандидату"</f>
        <v>Итого по кандидату</v>
      </c>
      <c r="C17" s="15">
        <v>170000</v>
      </c>
      <c r="D17" s="15">
        <v>0</v>
      </c>
      <c r="E17" s="7" t="str">
        <f>""</f>
        <v/>
      </c>
      <c r="F17" s="15">
        <v>0</v>
      </c>
      <c r="G17" s="16"/>
      <c r="H17" s="15">
        <v>184527</v>
      </c>
      <c r="I17" s="17"/>
      <c r="J17" s="15">
        <f>SUM(J15:J16)</f>
        <v>184527</v>
      </c>
      <c r="K17" s="7"/>
      <c r="L17" s="15">
        <v>0</v>
      </c>
      <c r="M17" s="7" t="str">
        <f>""</f>
        <v/>
      </c>
    </row>
    <row r="18" spans="1:13" ht="31">
      <c r="A18" s="9" t="s">
        <v>8</v>
      </c>
      <c r="B18" s="10" t="s">
        <v>19</v>
      </c>
      <c r="C18" s="11"/>
      <c r="D18" s="11"/>
      <c r="E18" s="9" t="str">
        <f>""</f>
        <v/>
      </c>
      <c r="F18" s="11"/>
      <c r="G18" s="12"/>
      <c r="H18" s="11"/>
      <c r="I18" s="13"/>
      <c r="J18" s="11"/>
      <c r="K18" s="9" t="str">
        <f>""</f>
        <v/>
      </c>
      <c r="L18" s="11"/>
      <c r="M18" s="9" t="str">
        <f>""</f>
        <v/>
      </c>
    </row>
    <row r="19" spans="1:13" ht="15" customHeight="1">
      <c r="A19" s="7"/>
      <c r="B19" s="14" t="str">
        <f>"Итого по кандидату"</f>
        <v>Итого по кандидату</v>
      </c>
      <c r="C19" s="15">
        <v>0</v>
      </c>
      <c r="D19" s="15">
        <v>0</v>
      </c>
      <c r="E19" s="7" t="str">
        <f>""</f>
        <v/>
      </c>
      <c r="F19" s="15">
        <v>0</v>
      </c>
      <c r="G19" s="16"/>
      <c r="H19" s="15">
        <v>0</v>
      </c>
      <c r="I19" s="17"/>
      <c r="J19" s="15">
        <v>0</v>
      </c>
      <c r="K19" s="7" t="str">
        <f>""</f>
        <v/>
      </c>
      <c r="L19" s="15">
        <v>0</v>
      </c>
      <c r="M19" s="7" t="str">
        <f>""</f>
        <v/>
      </c>
    </row>
    <row r="20" spans="1:13" ht="33" customHeight="1">
      <c r="A20" s="9" t="s">
        <v>9</v>
      </c>
      <c r="B20" s="18" t="s">
        <v>20</v>
      </c>
      <c r="C20" s="11">
        <v>38100</v>
      </c>
      <c r="D20" s="11">
        <v>38100</v>
      </c>
      <c r="E20" s="9" t="s">
        <v>10</v>
      </c>
      <c r="F20" s="11"/>
      <c r="G20" s="12"/>
      <c r="H20" s="11">
        <v>38100</v>
      </c>
      <c r="I20" s="13"/>
      <c r="J20" s="11"/>
      <c r="K20" s="9"/>
      <c r="L20" s="11"/>
      <c r="M20" s="9" t="str">
        <f>""</f>
        <v/>
      </c>
    </row>
    <row r="21" spans="1:13">
      <c r="A21" s="7"/>
      <c r="B21" s="14" t="str">
        <f>"Итого по кандидату"</f>
        <v>Итого по кандидату</v>
      </c>
      <c r="C21" s="15">
        <v>38100</v>
      </c>
      <c r="D21" s="15">
        <v>38100</v>
      </c>
      <c r="E21" s="7"/>
      <c r="F21" s="15">
        <v>0</v>
      </c>
      <c r="G21" s="16"/>
      <c r="H21" s="15">
        <v>38100</v>
      </c>
      <c r="I21" s="17"/>
      <c r="J21" s="15">
        <v>0</v>
      </c>
      <c r="K21" s="7"/>
      <c r="L21" s="15">
        <v>0</v>
      </c>
      <c r="M21" s="7" t="str">
        <f>""</f>
        <v/>
      </c>
    </row>
    <row r="22" spans="1:13" ht="31">
      <c r="A22" s="9" t="s">
        <v>11</v>
      </c>
      <c r="B22" s="10" t="s">
        <v>21</v>
      </c>
      <c r="C22" s="11"/>
      <c r="D22" s="11"/>
      <c r="E22" s="9" t="str">
        <f>""</f>
        <v/>
      </c>
      <c r="F22" s="11"/>
      <c r="G22" s="12"/>
      <c r="H22" s="11"/>
      <c r="I22" s="13"/>
      <c r="J22" s="11"/>
      <c r="K22" s="9" t="str">
        <f>""</f>
        <v/>
      </c>
      <c r="L22" s="11"/>
      <c r="M22" s="9" t="str">
        <f>""</f>
        <v/>
      </c>
    </row>
    <row r="23" spans="1:13">
      <c r="A23" s="7"/>
      <c r="B23" s="14" t="str">
        <f>"Итого по кандидату"</f>
        <v>Итого по кандидату</v>
      </c>
      <c r="C23" s="15">
        <v>0</v>
      </c>
      <c r="D23" s="15">
        <v>0</v>
      </c>
      <c r="E23" s="7" t="str">
        <f>""</f>
        <v/>
      </c>
      <c r="F23" s="15">
        <v>0</v>
      </c>
      <c r="G23" s="16"/>
      <c r="H23" s="15">
        <v>0</v>
      </c>
      <c r="I23" s="17"/>
      <c r="J23" s="15">
        <v>0</v>
      </c>
      <c r="K23" s="7" t="str">
        <f>""</f>
        <v/>
      </c>
      <c r="L23" s="15">
        <v>0</v>
      </c>
      <c r="M23" s="7" t="str">
        <f>""</f>
        <v/>
      </c>
    </row>
    <row r="24" spans="1:13" ht="31">
      <c r="A24" s="9" t="s">
        <v>12</v>
      </c>
      <c r="B24" s="10" t="s">
        <v>22</v>
      </c>
      <c r="C24" s="11"/>
      <c r="D24" s="11"/>
      <c r="E24" s="9" t="str">
        <f>""</f>
        <v/>
      </c>
      <c r="F24" s="11"/>
      <c r="G24" s="12"/>
      <c r="H24" s="11"/>
      <c r="I24" s="13"/>
      <c r="J24" s="11"/>
      <c r="K24" s="9" t="str">
        <f>""</f>
        <v/>
      </c>
      <c r="L24" s="11"/>
      <c r="M24" s="9" t="str">
        <f>""</f>
        <v/>
      </c>
    </row>
    <row r="25" spans="1:13">
      <c r="A25" s="14"/>
      <c r="B25" s="14" t="str">
        <f>"Итого по кандидату"</f>
        <v>Итого по кандидату</v>
      </c>
      <c r="C25" s="15">
        <v>0</v>
      </c>
      <c r="D25" s="15">
        <v>0</v>
      </c>
      <c r="E25" s="7" t="str">
        <f>""</f>
        <v/>
      </c>
      <c r="F25" s="15">
        <v>0</v>
      </c>
      <c r="G25" s="16"/>
      <c r="H25" s="15">
        <v>0</v>
      </c>
      <c r="I25" s="17"/>
      <c r="J25" s="15">
        <v>0</v>
      </c>
      <c r="K25" s="7" t="str">
        <f>""</f>
        <v/>
      </c>
      <c r="L25" s="15">
        <v>0</v>
      </c>
      <c r="M25" s="14" t="str">
        <f>""</f>
        <v/>
      </c>
    </row>
    <row r="26" spans="1:13" ht="25" customHeight="1">
      <c r="A26" s="30" t="s">
        <v>14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</sheetData>
  <mergeCells count="30">
    <mergeCell ref="I8:I9"/>
    <mergeCell ref="J8:J9"/>
    <mergeCell ref="K8:K9"/>
    <mergeCell ref="A26:M26"/>
    <mergeCell ref="A15:A16"/>
    <mergeCell ref="B15:B16"/>
    <mergeCell ref="C15:C16"/>
    <mergeCell ref="D15:D16"/>
    <mergeCell ref="E15:E16"/>
    <mergeCell ref="F15:F16"/>
    <mergeCell ref="G15:G16"/>
    <mergeCell ref="H15:H16"/>
    <mergeCell ref="L15:L16"/>
    <mergeCell ref="M15:M16"/>
    <mergeCell ref="A1:M1"/>
    <mergeCell ref="A2:M2"/>
    <mergeCell ref="C3:K3"/>
    <mergeCell ref="A6:A9"/>
    <mergeCell ref="B6:B9"/>
    <mergeCell ref="C6:G6"/>
    <mergeCell ref="H6:K6"/>
    <mergeCell ref="L6:M6"/>
    <mergeCell ref="C7:C9"/>
    <mergeCell ref="D7:G7"/>
    <mergeCell ref="H7:H9"/>
    <mergeCell ref="I7:K7"/>
    <mergeCell ref="L7:L9"/>
    <mergeCell ref="M7:M9"/>
    <mergeCell ref="D8:E8"/>
    <mergeCell ref="F8:G8"/>
  </mergeCells>
  <pageMargins left="0.34722222222222199" right="0.13888888888888901" top="0.13888888888888901" bottom="0.13888888888888901" header="0.511811023622047" footer="0.511811023622047"/>
  <pageSetup paperSize="77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ToropovOB</cp:lastModifiedBy>
  <cp:revision>2</cp:revision>
  <cp:lastPrinted>2026-08-07T10:27:09Z</cp:lastPrinted>
  <dcterms:created xsi:type="dcterms:W3CDTF">2021-08-19T06:45:00Z</dcterms:created>
  <dcterms:modified xsi:type="dcterms:W3CDTF">2026-08-20T11:47:55Z</dcterms:modified>
  <dc:language>ru-RU</dc:language>
  <cp:version>1048576</cp:version>
</cp:coreProperties>
</file>